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  <sheet name="Rachunek kalkulacyjny" sheetId="2" r:id="rId2"/>
  </sheets>
  <definedNames>
    <definedName name="Excel_BuiltIn_Print_Area" localSheetId="1">'Rachunek kalkulacyjny'!$A$1:$D$76</definedName>
    <definedName name="_xlnm.Print_Area" localSheetId="0">'BILANS'!$A$1:$C$67</definedName>
    <definedName name="_xlnm.Print_Area" localSheetId="1">'Rachunek kalkulacyjny'!$A$1:$D$73</definedName>
  </definedNames>
  <calcPr fullCalcOnLoad="1"/>
</workbook>
</file>

<file path=xl/sharedStrings.xml><?xml version="1.0" encoding="utf-8"?>
<sst xmlns="http://schemas.openxmlformats.org/spreadsheetml/2006/main" count="144" uniqueCount="119">
  <si>
    <t>BILANS sporządzony na dzień 31.12.2014</t>
  </si>
  <si>
    <t xml:space="preserve">                                             na podstawie załącznika 1 - ustawy o rachunkowości</t>
  </si>
  <si>
    <t>AKTYWA</t>
  </si>
  <si>
    <t>Stan aktywów na dzień:</t>
  </si>
  <si>
    <t>Wyszczególnienie aktywów</t>
  </si>
  <si>
    <t>A. AKTYWA TRWAŁE</t>
  </si>
  <si>
    <t xml:space="preserve">    I. Wartości niematerialne i prawne</t>
  </si>
  <si>
    <t xml:space="preserve">    II. Rzeczowe aktywa trwałe</t>
  </si>
  <si>
    <t xml:space="preserve">    III. Należności długoterminowe</t>
  </si>
  <si>
    <t xml:space="preserve">       1. Należności od jednostek kontrolowanych</t>
  </si>
  <si>
    <t xml:space="preserve">       2. Należności od pozostałych jednostek</t>
  </si>
  <si>
    <t xml:space="preserve">    IV. Inwestycje długoterminowe</t>
  </si>
  <si>
    <t xml:space="preserve">    V. Długoterminowe rozliczenia międzyokresowe</t>
  </si>
  <si>
    <t>B. AKTYWA OBROTOWE</t>
  </si>
  <si>
    <r>
      <t xml:space="preserve">    </t>
    </r>
    <r>
      <rPr>
        <b/>
        <sz val="9"/>
        <rFont val="Verdana"/>
        <family val="2"/>
      </rPr>
      <t>I. Zapasy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</si>
  <si>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</si>
  <si>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</si>
  <si>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</si>
  <si>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>Aktywa razem</t>
  </si>
  <si>
    <t>PASYWA</t>
  </si>
  <si>
    <t>Stan pasywów na dzień:</t>
  </si>
  <si>
    <t>Wyszczególnienie pasywów</t>
  </si>
  <si>
    <t>A. FUNDUSZ WŁASNY</t>
  </si>
  <si>
    <t xml:space="preserve">    I. Kapitał (fundusz) podstawowy (fundusz statutowy)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</si>
  <si>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</si>
  <si>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</si>
  <si>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</si>
  <si>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</si>
  <si>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</si>
  <si>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</si>
  <si>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</si>
  <si>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</si>
  <si>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</si>
  <si>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B. ZOBOWIĄZANIA I REZERWY NA ZOBOWIĄZANIA </t>
  </si>
  <si>
    <t xml:space="preserve">    I. Rezerwy na zobowiązania</t>
  </si>
  <si>
    <t xml:space="preserve">    II. Zobowiązania długoterminowe </t>
  </si>
  <si>
    <t xml:space="preserve">    III. Zobowiązania krótkoterminowe</t>
  </si>
  <si>
    <t xml:space="preserve">    IV. Rozliczenia międzyokresowe</t>
  </si>
  <si>
    <t>Pasywa razem</t>
  </si>
  <si>
    <t>.............................................</t>
  </si>
  <si>
    <t>Podpis</t>
  </si>
  <si>
    <t>RACHUNEK ZYSKÓW I STRAT sporządzony na dzień 31.12.2014</t>
  </si>
  <si>
    <t>na podstawie załącznika 1 - ustawy o rachunkowości (wariant kalkulacyjny)</t>
  </si>
  <si>
    <t>Poz</t>
  </si>
  <si>
    <t>Wyszczególnienie</t>
  </si>
  <si>
    <t>A</t>
  </si>
  <si>
    <t>Przychody netto ze sprzedaży produktów, towarów i materiałów</t>
  </si>
  <si>
    <t xml:space="preserve">  I</t>
  </si>
  <si>
    <t xml:space="preserve"> Przychody netto ze sprzedaży produktów  (w tym usług)</t>
  </si>
  <si>
    <t xml:space="preserve"> II</t>
  </si>
  <si>
    <t xml:space="preserve"> Przychody netto ze sprzedaży towarów i materiałów </t>
  </si>
  <si>
    <t>B</t>
  </si>
  <si>
    <t>Koszty sprzedanych produktów, towarów i materiałów</t>
  </si>
  <si>
    <t>I</t>
  </si>
  <si>
    <t xml:space="preserve"> Koszt wytworzenia sprzedanych produktów  (w tym usług)</t>
  </si>
  <si>
    <t>II</t>
  </si>
  <si>
    <t xml:space="preserve"> Wartość sprzedanych towarów i materiałów </t>
  </si>
  <si>
    <t>C</t>
  </si>
  <si>
    <t xml:space="preserve"> Zysk (strata) brutto ze sprzedaży (A-B)  </t>
  </si>
  <si>
    <t>D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</si>
  <si>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</si>
  <si>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</si>
  <si>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</si>
  <si>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</si>
  <si>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</si>
  <si>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</si>
  <si>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</si>
  <si>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</si>
  <si>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</si>
  <si>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</si>
  <si>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</si>
  <si>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</si>
  <si>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 xml:space="preserve">   przychody działalności statutowej (darowizny, składki)</t>
  </si>
  <si>
    <t>2.</t>
  </si>
  <si>
    <t xml:space="preserve">   działalność statutowa - odpłatna działalność pożytku publicznego</t>
  </si>
  <si>
    <t>3.</t>
  </si>
  <si>
    <t xml:space="preserve">   inne przychody operacyjne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</si>
  <si>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</si>
  <si>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</si>
  <si>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</si>
  <si>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</si>
  <si>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</si>
  <si>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  koszty działalności statutowej - nieodpłatnej</t>
  </si>
  <si>
    <t xml:space="preserve">     - w tym: koszty obsługi (administracyjne)</t>
  </si>
  <si>
    <t xml:space="preserve">   koszty działalności statutowej - odpłatnej działalności p.p.</t>
  </si>
  <si>
    <t xml:space="preserve">   inne koszty operacyjne</t>
  </si>
  <si>
    <t xml:space="preserve"> Zysk (strata) z działalności operacyjnej (F+G-H)  </t>
  </si>
  <si>
    <t>J</t>
  </si>
  <si>
    <t xml:space="preserve"> Przychody finansowe </t>
  </si>
  <si>
    <t xml:space="preserve"> Dywidendy i udziały w zyskach,</t>
  </si>
  <si>
    <t xml:space="preserve"> Odsetki</t>
  </si>
  <si>
    <t xml:space="preserve"> Zysk ze zbycia inwestycji  </t>
  </si>
  <si>
    <t>IV</t>
  </si>
  <si>
    <t xml:space="preserve"> Aktualizacja wartości inwestycji  </t>
  </si>
  <si>
    <t xml:space="preserve">V </t>
  </si>
  <si>
    <t xml:space="preserve"> Inne </t>
  </si>
  <si>
    <t>K</t>
  </si>
  <si>
    <t xml:space="preserve"> Koszty finansowe  </t>
  </si>
  <si>
    <t xml:space="preserve"> Strata ze zbycia inwestycji  </t>
  </si>
  <si>
    <t>L</t>
  </si>
  <si>
    <t xml:space="preserve"> Zysk (strata) z działalności gospodarczej (I+J-K)  </t>
  </si>
  <si>
    <t>M</t>
  </si>
  <si>
    <t xml:space="preserve"> Wynik zdarzeń nadzwyczajnych (M.I.-M.II.)  </t>
  </si>
  <si>
    <t xml:space="preserve">   I</t>
  </si>
  <si>
    <t xml:space="preserve"> Zyski nadzwyczajne  </t>
  </si>
  <si>
    <t xml:space="preserve"> Straty nadzwyczajne </t>
  </si>
  <si>
    <t>N</t>
  </si>
  <si>
    <t xml:space="preserve"> Zysk (strata) brutto (L±M)  </t>
  </si>
  <si>
    <t>O</t>
  </si>
  <si>
    <t xml:space="preserve"> Podatek dochodowy </t>
  </si>
  <si>
    <t>P</t>
  </si>
  <si>
    <t xml:space="preserve"> Pozostałe obowiązkowe zmniejszenia zysku (zwiększ. straty)  </t>
  </si>
  <si>
    <t>R</t>
  </si>
  <si>
    <t xml:space="preserve"> Zysk (strata) netto (N-O-P)  </t>
  </si>
  <si>
    <t xml:space="preserve">Fundacja Rozwoju Regionalnego Viribus Unitis 3 </t>
  </si>
  <si>
    <t xml:space="preserve">ul. Myśliwska 4C/8, 33-300 Nowy Sącz </t>
  </si>
  <si>
    <t>NIP: 7343461425</t>
  </si>
  <si>
    <t xml:space="preserve">Fundacja Rozwoju Regionalnego VIRIBUS UNITIS </t>
  </si>
  <si>
    <t>NOWY SĄCZ, 25.03.2015R.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</si>
</sst>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#,##0.00_ ;\-#,##0.00\ "/>
  </numFmts>
  <fonts count="44">
    <font>
      <sz val="10"/>
      <name val="Arial CE"/>
      <family val="2"/>
    </font>
    <font>
      <sz val="10"/>
      <name val="Arial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7"/>
      <name val="Arial CE"/>
      <family val="2"/>
    </font>
    <font>
      <sz val="7"/>
      <name val="Verdana"/>
      <family val="2"/>
    </font>
    <font>
      <sz val="6"/>
      <name val="Arial CE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4" fontId="4" fillId="33" borderId="20" xfId="42" applyNumberFormat="1" applyFont="1" applyFill="1" applyBorder="1" applyAlignment="1" applyProtection="1">
      <alignment wrapText="1"/>
      <protection/>
    </xf>
    <xf numFmtId="4" fontId="2" fillId="33" borderId="2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166" fontId="2" fillId="0" borderId="0" xfId="58" applyFont="1" applyFill="1" applyBorder="1" applyAlignment="1" applyProtection="1">
      <alignment/>
      <protection/>
    </xf>
    <xf numFmtId="4" fontId="2" fillId="0" borderId="23" xfId="0" applyNumberFormat="1" applyFont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20" xfId="42" applyNumberFormat="1" applyFont="1" applyFill="1" applyBorder="1" applyAlignment="1" applyProtection="1">
      <alignment/>
      <protection/>
    </xf>
    <xf numFmtId="4" fontId="2" fillId="0" borderId="0" xfId="0" applyNumberFormat="1" applyFont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42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12" xfId="42" applyNumberFormat="1" applyFont="1" applyFill="1" applyBorder="1" applyAlignment="1" applyProtection="1">
      <alignment horizontal="center"/>
      <protection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7" fontId="4" fillId="33" borderId="12" xfId="42" applyNumberFormat="1" applyFont="1" applyFill="1" applyBorder="1" applyAlignment="1" applyProtection="1">
      <alignment/>
      <protection/>
    </xf>
    <xf numFmtId="0" fontId="2" fillId="0" borderId="27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67" fontId="2" fillId="0" borderId="12" xfId="42" applyNumberFormat="1" applyFont="1" applyFill="1" applyBorder="1" applyAlignment="1" applyProtection="1">
      <alignment/>
      <protection/>
    </xf>
    <xf numFmtId="0" fontId="2" fillId="0" borderId="27" xfId="0" applyFont="1" applyBorder="1" applyAlignment="1">
      <alignment horizontal="center" vertical="top"/>
    </xf>
    <xf numFmtId="2" fontId="2" fillId="0" borderId="12" xfId="42" applyNumberFormat="1" applyFont="1" applyFill="1" applyBorder="1" applyAlignment="1" applyProtection="1">
      <alignment/>
      <protection/>
    </xf>
    <xf numFmtId="0" fontId="4" fillId="0" borderId="27" xfId="0" applyFont="1" applyBorder="1" applyAlignment="1">
      <alignment vertical="top"/>
    </xf>
    <xf numFmtId="167" fontId="2" fillId="0" borderId="0" xfId="0" applyNumberFormat="1" applyFont="1" applyFill="1" applyAlignment="1">
      <alignment/>
    </xf>
    <xf numFmtId="167" fontId="4" fillId="0" borderId="12" xfId="42" applyNumberFormat="1" applyFont="1" applyFill="1" applyBorder="1" applyAlignment="1" applyProtection="1">
      <alignment/>
      <protection/>
    </xf>
    <xf numFmtId="0" fontId="4" fillId="0" borderId="27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right" vertical="top"/>
    </xf>
    <xf numFmtId="0" fontId="2" fillId="0" borderId="27" xfId="0" applyFont="1" applyBorder="1" applyAlignment="1">
      <alignment horizontal="right" vertical="top"/>
    </xf>
    <xf numFmtId="0" fontId="4" fillId="0" borderId="27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67" fontId="2" fillId="0" borderId="12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2" fontId="2" fillId="0" borderId="0" xfId="0" applyNumberFormat="1" applyFont="1" applyAlignment="1">
      <alignment/>
    </xf>
    <xf numFmtId="167" fontId="4" fillId="0" borderId="12" xfId="0" applyNumberFormat="1" applyFont="1" applyFill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20" zoomScalePageLayoutView="0" workbookViewId="0" topLeftCell="A27">
      <selection activeCell="B59" sqref="B59"/>
    </sheetView>
  </sheetViews>
  <sheetFormatPr defaultColWidth="9.00390625" defaultRowHeight="12.75"/>
  <cols>
    <col min="1" max="1" width="69.25390625" style="1" customWidth="1"/>
    <col min="2" max="2" width="16.125" style="1" customWidth="1"/>
    <col min="3" max="3" width="14.75390625" style="1" customWidth="1"/>
    <col min="4" max="4" width="13.875" style="1" customWidth="1"/>
    <col min="5" max="5" width="13.125" style="1" customWidth="1"/>
    <col min="6" max="6" width="16.625" style="1" customWidth="1"/>
    <col min="7" max="7" width="11.375" style="1" customWidth="1"/>
    <col min="8" max="8" width="9.25390625" style="1" customWidth="1"/>
    <col min="9" max="9" width="9.625" style="1" customWidth="1"/>
    <col min="10" max="10" width="10.75390625" style="1" customWidth="1"/>
    <col min="11" max="16384" width="9.125" style="1" customWidth="1"/>
  </cols>
  <sheetData>
    <row r="1" ht="11.25">
      <c r="A1" s="4" t="s">
        <v>117</v>
      </c>
    </row>
    <row r="2" ht="11.25">
      <c r="A2" s="4" t="s">
        <v>115</v>
      </c>
    </row>
    <row r="3" ht="11.25">
      <c r="A3" s="4" t="s">
        <v>116</v>
      </c>
    </row>
    <row r="4" spans="1:3" ht="14.25">
      <c r="A4" s="2"/>
      <c r="B4" s="3"/>
      <c r="C4" s="3"/>
    </row>
    <row r="5" spans="1:3" ht="11.25">
      <c r="A5" s="77" t="s">
        <v>0</v>
      </c>
      <c r="B5" s="77"/>
      <c r="C5" s="77"/>
    </row>
    <row r="6" spans="1:3" ht="11.25">
      <c r="A6" s="78" t="s">
        <v>1</v>
      </c>
      <c r="B6" s="78"/>
      <c r="C6" s="78"/>
    </row>
    <row r="7" ht="11.25">
      <c r="A7" s="4" t="s">
        <v>2</v>
      </c>
    </row>
    <row r="8" spans="1:3" ht="11.25">
      <c r="A8" s="5"/>
      <c r="B8" s="79" t="s">
        <v>3</v>
      </c>
      <c r="C8" s="79"/>
    </row>
    <row r="9" spans="1:3" ht="11.25">
      <c r="A9" s="6" t="s">
        <v>4</v>
      </c>
      <c r="B9" s="7">
        <v>42004</v>
      </c>
      <c r="C9" s="8">
        <v>41639</v>
      </c>
    </row>
    <row r="10" spans="1:3" ht="11.25">
      <c r="A10" s="9">
        <v>1</v>
      </c>
      <c r="B10" s="10">
        <v>2</v>
      </c>
      <c r="C10" s="11">
        <v>3</v>
      </c>
    </row>
    <row r="11" spans="1:3" ht="11.25">
      <c r="A11" s="12"/>
      <c r="B11" s="13"/>
      <c r="C11" s="13"/>
    </row>
    <row r="12" spans="1:3" ht="11.25">
      <c r="A12" s="14" t="s">
        <v>5</v>
      </c>
      <c r="B12" s="15">
        <f>SUM(B14:B20)</f>
        <v>0</v>
      </c>
      <c r="C12" s="15">
        <f>SUM(C14:C20)</f>
        <v>0</v>
      </c>
    </row>
    <row r="13" spans="1:3" ht="11.25">
      <c r="A13" s="14"/>
      <c r="B13" s="16"/>
      <c r="C13" s="16"/>
    </row>
    <row r="14" spans="1:3" ht="11.25">
      <c r="A14" s="17" t="s">
        <v>6</v>
      </c>
      <c r="B14" s="18">
        <v>0</v>
      </c>
      <c r="C14" s="18">
        <v>0</v>
      </c>
    </row>
    <row r="15" spans="1:6" ht="11.25">
      <c r="A15" s="17" t="s">
        <v>7</v>
      </c>
      <c r="B15" s="19">
        <v>0</v>
      </c>
      <c r="C15" s="19">
        <v>0</v>
      </c>
      <c r="F15" s="20"/>
    </row>
    <row r="16" spans="1:6" ht="11.25">
      <c r="A16" s="17" t="s">
        <v>8</v>
      </c>
      <c r="B16" s="19">
        <v>0</v>
      </c>
      <c r="C16" s="19">
        <v>0</v>
      </c>
      <c r="F16" s="20"/>
    </row>
    <row r="17" spans="1:6" ht="11.25" hidden="1">
      <c r="A17" s="17" t="s">
        <v>9</v>
      </c>
      <c r="B17" s="21"/>
      <c r="C17" s="22"/>
      <c r="F17" s="20"/>
    </row>
    <row r="18" spans="1:6" ht="11.25" hidden="1">
      <c r="A18" s="17" t="s">
        <v>10</v>
      </c>
      <c r="B18" s="21"/>
      <c r="C18" s="22"/>
      <c r="F18" s="20"/>
    </row>
    <row r="19" spans="1:6" ht="11.25">
      <c r="A19" s="17" t="s">
        <v>11</v>
      </c>
      <c r="B19" s="23">
        <v>0</v>
      </c>
      <c r="C19" s="19">
        <v>0</v>
      </c>
      <c r="F19" s="20"/>
    </row>
    <row r="20" spans="1:6" ht="11.25">
      <c r="A20" s="17" t="s">
        <v>12</v>
      </c>
      <c r="B20" s="24">
        <v>0</v>
      </c>
      <c r="C20" s="25">
        <v>0</v>
      </c>
      <c r="F20" s="20"/>
    </row>
    <row r="21" spans="1:6" ht="11.25">
      <c r="A21" s="26"/>
      <c r="B21" s="27"/>
      <c r="C21" s="27"/>
      <c r="F21" s="20"/>
    </row>
    <row r="22" spans="1:6" ht="11.25">
      <c r="A22" s="14" t="s">
        <v>13</v>
      </c>
      <c r="B22" s="28">
        <f>SUM(B24:B27)</f>
        <v>256492.28</v>
      </c>
      <c r="C22" s="28">
        <f>SUM(C24:C27)</f>
        <v>17300.350000000002</v>
      </c>
      <c r="E22" s="29"/>
      <c r="F22" s="20"/>
    </row>
    <row r="23" spans="1:6" ht="11.25">
      <c r="A23" s="26"/>
      <c r="B23" s="16"/>
      <c r="C23" s="16"/>
      <c r="F23" s="20"/>
    </row>
    <row r="24" spans="1:6" ht="11.25">
      <c r="A24" s="26" t="s">
        <v>14</v>
      </c>
      <c r="B24" s="30">
        <v>0</v>
      </c>
      <c r="C24" s="18">
        <v>0</v>
      </c>
      <c r="F24" s="20"/>
    </row>
    <row r="25" spans="1:6" ht="11.25">
      <c r="A25" s="17" t="s">
        <v>15</v>
      </c>
      <c r="B25" s="23">
        <v>0</v>
      </c>
      <c r="C25" s="19">
        <v>15863</v>
      </c>
      <c r="F25" s="20"/>
    </row>
    <row r="26" spans="1:3" ht="11.25">
      <c r="A26" s="26" t="s">
        <v>16</v>
      </c>
      <c r="B26" s="23">
        <f>1002.71+242226.85</f>
        <v>243229.56</v>
      </c>
      <c r="C26" s="19">
        <v>742.52</v>
      </c>
    </row>
    <row r="27" spans="1:3" ht="11.25">
      <c r="A27" s="17" t="s">
        <v>17</v>
      </c>
      <c r="B27" s="23">
        <v>13262.72</v>
      </c>
      <c r="C27" s="31">
        <v>694.83</v>
      </c>
    </row>
    <row r="28" spans="1:3" ht="11.25">
      <c r="A28" s="32"/>
      <c r="B28" s="13"/>
      <c r="C28" s="13"/>
    </row>
    <row r="29" spans="1:5" ht="11.25">
      <c r="A29" s="33" t="s">
        <v>18</v>
      </c>
      <c r="B29" s="28">
        <f>B12+B22</f>
        <v>256492.28</v>
      </c>
      <c r="C29" s="28">
        <f>C12+C22</f>
        <v>17300.350000000002</v>
      </c>
      <c r="E29" s="29"/>
    </row>
    <row r="30" spans="1:3" ht="11.25">
      <c r="A30" s="34"/>
      <c r="B30" s="16"/>
      <c r="C30" s="16"/>
    </row>
    <row r="31" spans="2:3" ht="11.25">
      <c r="B31" s="35"/>
      <c r="C31" s="35"/>
    </row>
    <row r="32" spans="2:5" ht="11.25">
      <c r="B32" s="29"/>
      <c r="C32" s="29"/>
      <c r="D32" s="29"/>
      <c r="E32" s="29"/>
    </row>
    <row r="33" spans="1:3" ht="11.25">
      <c r="A33" s="4" t="s">
        <v>19</v>
      </c>
      <c r="B33" s="35"/>
      <c r="C33" s="35"/>
    </row>
    <row r="34" spans="1:3" ht="11.25">
      <c r="A34" s="5"/>
      <c r="B34" s="79" t="s">
        <v>20</v>
      </c>
      <c r="C34" s="79"/>
    </row>
    <row r="35" spans="1:5" ht="11.25">
      <c r="A35" s="6" t="s">
        <v>21</v>
      </c>
      <c r="B35" s="7">
        <v>42004</v>
      </c>
      <c r="C35" s="8">
        <v>41639</v>
      </c>
      <c r="E35" s="29"/>
    </row>
    <row r="36" spans="1:3" ht="11.25">
      <c r="A36" s="9">
        <v>1</v>
      </c>
      <c r="B36" s="10">
        <v>2</v>
      </c>
      <c r="C36" s="11">
        <v>3</v>
      </c>
    </row>
    <row r="37" spans="1:3" ht="11.25">
      <c r="A37" s="36"/>
      <c r="B37" s="13"/>
      <c r="C37" s="13"/>
    </row>
    <row r="38" spans="1:3" ht="11.25">
      <c r="A38" s="14" t="s">
        <v>22</v>
      </c>
      <c r="B38" s="28">
        <f>SUM(B40:B48)</f>
        <v>3000</v>
      </c>
      <c r="C38" s="28">
        <f>SUM(C40:C48)</f>
        <v>3000</v>
      </c>
    </row>
    <row r="39" spans="1:3" ht="11.25">
      <c r="A39" s="14"/>
      <c r="B39" s="16"/>
      <c r="C39" s="16"/>
    </row>
    <row r="40" spans="1:5" ht="11.25">
      <c r="A40" s="37" t="s">
        <v>23</v>
      </c>
      <c r="B40" s="23">
        <v>3000</v>
      </c>
      <c r="C40" s="23">
        <v>3000</v>
      </c>
      <c r="E40" s="29"/>
    </row>
    <row r="41" spans="1:5" ht="11.25">
      <c r="A41" s="37" t="s">
        <v>24</v>
      </c>
      <c r="B41" s="30">
        <v>0</v>
      </c>
      <c r="C41" s="30">
        <v>0</v>
      </c>
      <c r="E41" s="29"/>
    </row>
    <row r="42" spans="1:3" ht="11.25">
      <c r="A42" s="17" t="s">
        <v>25</v>
      </c>
      <c r="B42" s="23">
        <v>0</v>
      </c>
      <c r="C42" s="23">
        <v>0</v>
      </c>
    </row>
    <row r="43" spans="1:3" ht="11.25">
      <c r="A43" s="17" t="s">
        <v>26</v>
      </c>
      <c r="B43" s="23">
        <v>0</v>
      </c>
      <c r="C43" s="23">
        <v>0</v>
      </c>
    </row>
    <row r="44" spans="1:3" ht="11.25">
      <c r="A44" s="17" t="s">
        <v>27</v>
      </c>
      <c r="B44" s="23">
        <v>0</v>
      </c>
      <c r="C44" s="23">
        <v>0</v>
      </c>
    </row>
    <row r="45" spans="1:10" ht="11.25">
      <c r="A45" s="17" t="s">
        <v>28</v>
      </c>
      <c r="B45" s="23">
        <v>0</v>
      </c>
      <c r="C45" s="23">
        <v>0</v>
      </c>
      <c r="D45" s="29"/>
      <c r="J45" s="1" t="s">
        <v>29</v>
      </c>
    </row>
    <row r="46" spans="1:4" ht="11.25">
      <c r="A46" s="17" t="s">
        <v>30</v>
      </c>
      <c r="B46" s="23">
        <v>0</v>
      </c>
      <c r="C46" s="23">
        <v>0</v>
      </c>
      <c r="D46" s="29"/>
    </row>
    <row r="47" spans="1:4" ht="11.25">
      <c r="A47" s="17" t="s">
        <v>31</v>
      </c>
      <c r="B47" s="24">
        <v>0</v>
      </c>
      <c r="C47" s="24">
        <v>0</v>
      </c>
      <c r="D47" s="29"/>
    </row>
    <row r="48" spans="1:4" ht="11.25">
      <c r="A48" s="17" t="s">
        <v>32</v>
      </c>
      <c r="B48" s="24">
        <v>0</v>
      </c>
      <c r="C48" s="24">
        <v>0</v>
      </c>
      <c r="D48" s="29"/>
    </row>
    <row r="49" spans="1:3" ht="11.25">
      <c r="A49" s="26"/>
      <c r="B49" s="13"/>
      <c r="C49" s="13"/>
    </row>
    <row r="50" spans="1:3" ht="11.25">
      <c r="A50" s="14" t="s">
        <v>33</v>
      </c>
      <c r="B50" s="38">
        <f>SUM(B52:B55)</f>
        <v>253492.28</v>
      </c>
      <c r="C50" s="38">
        <f>SUM(C52:C55)</f>
        <v>14300.35</v>
      </c>
    </row>
    <row r="51" spans="1:3" ht="11.25">
      <c r="A51" s="14"/>
      <c r="B51" s="16"/>
      <c r="C51" s="16"/>
    </row>
    <row r="52" spans="1:3" ht="11.25">
      <c r="A52" s="17" t="s">
        <v>34</v>
      </c>
      <c r="B52" s="30">
        <v>0</v>
      </c>
      <c r="C52" s="30">
        <v>0</v>
      </c>
    </row>
    <row r="53" spans="1:3" ht="11.25">
      <c r="A53" s="17" t="s">
        <v>35</v>
      </c>
      <c r="B53" s="23">
        <v>0</v>
      </c>
      <c r="C53" s="23">
        <v>0</v>
      </c>
    </row>
    <row r="54" spans="1:3" ht="11.25">
      <c r="A54" s="17" t="s">
        <v>36</v>
      </c>
      <c r="B54" s="23">
        <f>5597.5+1482+418.38+8434</f>
        <v>15931.880000000001</v>
      </c>
      <c r="C54" s="23">
        <v>14300.35</v>
      </c>
    </row>
    <row r="55" spans="1:3" ht="11.25">
      <c r="A55" s="17" t="s">
        <v>37</v>
      </c>
      <c r="B55" s="24">
        <f>237560.4</f>
        <v>237560.4</v>
      </c>
      <c r="C55" s="24">
        <v>0</v>
      </c>
    </row>
    <row r="56" spans="1:3" ht="11.25">
      <c r="A56" s="12"/>
      <c r="B56" s="13"/>
      <c r="C56" s="13"/>
    </row>
    <row r="57" spans="1:5" ht="11.25">
      <c r="A57" s="39" t="s">
        <v>38</v>
      </c>
      <c r="B57" s="28">
        <f>B38+B50</f>
        <v>256492.28</v>
      </c>
      <c r="C57" s="28">
        <f>C38+C50</f>
        <v>17300.35</v>
      </c>
      <c r="E57" s="29"/>
    </row>
    <row r="58" spans="1:3" ht="11.25">
      <c r="A58" s="40"/>
      <c r="B58" s="16"/>
      <c r="C58" s="16"/>
    </row>
    <row r="60" spans="1:4" ht="13.5" customHeight="1">
      <c r="A60" s="41" t="s">
        <v>118</v>
      </c>
      <c r="B60" s="41"/>
      <c r="C60" s="41"/>
      <c r="D60" s="42"/>
    </row>
    <row r="61" spans="1:4" ht="12.75">
      <c r="A61" s="43"/>
      <c r="B61"/>
      <c r="C61"/>
      <c r="D61" s="42"/>
    </row>
    <row r="62" spans="1:4" ht="12.75">
      <c r="A62"/>
      <c r="B62" s="41"/>
      <c r="C62" s="41"/>
      <c r="D62" s="42"/>
    </row>
    <row r="63" spans="1:4" ht="12">
      <c r="A63" s="44"/>
      <c r="B63" s="45" t="s">
        <v>39</v>
      </c>
      <c r="C63" s="41"/>
      <c r="D63" s="42"/>
    </row>
    <row r="64" spans="1:4" ht="12">
      <c r="A64" s="46"/>
      <c r="B64" s="41" t="s">
        <v>40</v>
      </c>
      <c r="C64" s="41"/>
      <c r="D64" s="42"/>
    </row>
    <row r="65" ht="5.25" customHeight="1"/>
  </sheetData>
  <sheetProtection selectLockedCells="1" selectUnlockedCells="1"/>
  <mergeCells count="4">
    <mergeCell ref="A5:C5"/>
    <mergeCell ref="A6:C6"/>
    <mergeCell ref="B8:C8"/>
    <mergeCell ref="B34:C34"/>
  </mergeCells>
  <printOptions horizontalCentered="1"/>
  <pageMargins left="0.15763888888888888" right="0.39375" top="0.2361111111111111" bottom="0.2361111111111111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40">
      <selection activeCell="B67" sqref="B67"/>
    </sheetView>
  </sheetViews>
  <sheetFormatPr defaultColWidth="9.00390625" defaultRowHeight="12" customHeight="1"/>
  <cols>
    <col min="1" max="1" width="4.25390625" style="47" customWidth="1"/>
    <col min="2" max="2" width="63.25390625" style="47" customWidth="1"/>
    <col min="3" max="3" width="18.375" style="47" customWidth="1"/>
    <col min="4" max="4" width="17.75390625" style="47" customWidth="1"/>
    <col min="5" max="6" width="13.75390625" style="47" customWidth="1"/>
    <col min="7" max="7" width="13.25390625" style="48" customWidth="1"/>
    <col min="8" max="9" width="12.00390625" style="48" customWidth="1"/>
    <col min="10" max="10" width="11.25390625" style="48" customWidth="1"/>
    <col min="11" max="11" width="9.125" style="48" customWidth="1"/>
    <col min="12" max="16" width="9.125" style="49" customWidth="1"/>
    <col min="17" max="16384" width="9.125" style="47" customWidth="1"/>
  </cols>
  <sheetData>
    <row r="1" ht="12" customHeight="1">
      <c r="B1" s="4" t="s">
        <v>114</v>
      </c>
    </row>
    <row r="2" ht="12" customHeight="1">
      <c r="B2" s="4" t="s">
        <v>115</v>
      </c>
    </row>
    <row r="3" ht="12" customHeight="1">
      <c r="B3" s="4" t="s">
        <v>116</v>
      </c>
    </row>
    <row r="5" spans="2:4" ht="12" customHeight="1">
      <c r="B5" s="77" t="s">
        <v>41</v>
      </c>
      <c r="C5" s="77"/>
      <c r="D5" s="77"/>
    </row>
    <row r="6" spans="2:4" ht="12" customHeight="1">
      <c r="B6" s="80" t="s">
        <v>42</v>
      </c>
      <c r="C6" s="80"/>
      <c r="D6" s="80"/>
    </row>
    <row r="7" spans="2:4" ht="12" customHeight="1">
      <c r="B7" s="81"/>
      <c r="C7" s="81"/>
      <c r="D7" s="81"/>
    </row>
    <row r="8" spans="1:4" ht="22.5" customHeight="1">
      <c r="A8" s="82" t="s">
        <v>43</v>
      </c>
      <c r="B8" s="83" t="s">
        <v>44</v>
      </c>
      <c r="C8" s="84">
        <v>42004</v>
      </c>
      <c r="D8" s="85">
        <v>41639</v>
      </c>
    </row>
    <row r="9" spans="1:4" ht="11.25" customHeight="1">
      <c r="A9" s="82"/>
      <c r="B9" s="83"/>
      <c r="C9" s="84"/>
      <c r="D9" s="85"/>
    </row>
    <row r="10" spans="1:4" ht="11.25" customHeight="1">
      <c r="A10" s="50">
        <v>1</v>
      </c>
      <c r="B10" s="51">
        <v>2</v>
      </c>
      <c r="C10" s="52">
        <v>3</v>
      </c>
      <c r="D10" s="52">
        <v>4</v>
      </c>
    </row>
    <row r="11" spans="1:4" ht="16.5" customHeight="1">
      <c r="A11" s="53" t="s">
        <v>45</v>
      </c>
      <c r="B11" s="54" t="s">
        <v>46</v>
      </c>
      <c r="C11" s="55">
        <f>C12+C13</f>
        <v>0</v>
      </c>
      <c r="D11" s="55">
        <f>D12+D13</f>
        <v>0</v>
      </c>
    </row>
    <row r="12" spans="1:4" ht="12.75" customHeight="1">
      <c r="A12" s="56" t="s">
        <v>47</v>
      </c>
      <c r="B12" s="57" t="s">
        <v>48</v>
      </c>
      <c r="C12" s="58">
        <v>0</v>
      </c>
      <c r="D12" s="58">
        <v>0</v>
      </c>
    </row>
    <row r="13" spans="1:4" ht="12.75" customHeight="1">
      <c r="A13" s="56" t="s">
        <v>49</v>
      </c>
      <c r="B13" s="57" t="s">
        <v>50</v>
      </c>
      <c r="C13" s="58">
        <v>0</v>
      </c>
      <c r="D13" s="58">
        <v>0</v>
      </c>
    </row>
    <row r="14" spans="1:4" ht="12.75" customHeight="1">
      <c r="A14" s="59"/>
      <c r="B14" s="57"/>
      <c r="C14" s="60"/>
      <c r="D14" s="58"/>
    </row>
    <row r="15" spans="1:6" ht="11.25" customHeight="1">
      <c r="A15" s="61" t="s">
        <v>51</v>
      </c>
      <c r="B15" s="54" t="s">
        <v>52</v>
      </c>
      <c r="C15" s="55">
        <f>C16+C17</f>
        <v>0</v>
      </c>
      <c r="D15" s="55">
        <f>D16+D17</f>
        <v>0</v>
      </c>
      <c r="F15" s="62"/>
    </row>
    <row r="16" spans="1:4" ht="12.75" customHeight="1">
      <c r="A16" s="59" t="s">
        <v>53</v>
      </c>
      <c r="B16" s="57" t="s">
        <v>54</v>
      </c>
      <c r="C16" s="58">
        <v>0</v>
      </c>
      <c r="D16" s="58">
        <v>0</v>
      </c>
    </row>
    <row r="17" spans="1:4" ht="12.75" customHeight="1">
      <c r="A17" s="59" t="s">
        <v>55</v>
      </c>
      <c r="B17" s="57" t="s">
        <v>56</v>
      </c>
      <c r="C17" s="58">
        <v>0</v>
      </c>
      <c r="D17" s="58">
        <v>0</v>
      </c>
    </row>
    <row r="18" spans="1:4" ht="12.75" customHeight="1">
      <c r="A18" s="59"/>
      <c r="B18" s="57"/>
      <c r="C18" s="63"/>
      <c r="D18" s="58"/>
    </row>
    <row r="19" spans="1:4" ht="12.75" customHeight="1">
      <c r="A19" s="64" t="s">
        <v>57</v>
      </c>
      <c r="B19" s="54" t="s">
        <v>58</v>
      </c>
      <c r="C19" s="55">
        <f>C11-C15</f>
        <v>0</v>
      </c>
      <c r="D19" s="55">
        <f>D11-D15</f>
        <v>0</v>
      </c>
    </row>
    <row r="20" spans="1:4" ht="12.75" customHeight="1">
      <c r="A20" s="64" t="s">
        <v>59</v>
      </c>
      <c r="B20" s="54" t="s">
        <v>60</v>
      </c>
      <c r="C20" s="63">
        <v>0</v>
      </c>
      <c r="D20" s="63">
        <v>0</v>
      </c>
    </row>
    <row r="21" spans="1:6" ht="12.75" customHeight="1">
      <c r="A21" s="64" t="s">
        <v>61</v>
      </c>
      <c r="B21" s="54" t="s">
        <v>62</v>
      </c>
      <c r="C21" s="63">
        <v>0</v>
      </c>
      <c r="D21" s="63">
        <v>0</v>
      </c>
      <c r="F21" s="62"/>
    </row>
    <row r="22" spans="1:6" ht="12.75" customHeight="1">
      <c r="A22" s="64" t="s">
        <v>63</v>
      </c>
      <c r="B22" s="54" t="s">
        <v>64</v>
      </c>
      <c r="C22" s="55">
        <f>C19-C20-C21</f>
        <v>0</v>
      </c>
      <c r="D22" s="55">
        <f>D19-D20-D21</f>
        <v>0</v>
      </c>
      <c r="F22" s="62"/>
    </row>
    <row r="23" spans="1:4" ht="12.75" customHeight="1">
      <c r="A23" s="64"/>
      <c r="B23" s="54"/>
      <c r="C23" s="55"/>
      <c r="D23" s="55"/>
    </row>
    <row r="24" spans="1:4" ht="12.75" customHeight="1">
      <c r="A24" s="64" t="s">
        <v>65</v>
      </c>
      <c r="B24" s="54" t="s">
        <v>66</v>
      </c>
      <c r="C24" s="55">
        <f>C25+C26+C27</f>
        <v>133271.1</v>
      </c>
      <c r="D24" s="55">
        <f>D25+D26+D27</f>
        <v>229301.25</v>
      </c>
    </row>
    <row r="25" spans="1:4" ht="12.75" customHeight="1">
      <c r="A25" s="59" t="s">
        <v>53</v>
      </c>
      <c r="B25" s="57" t="s">
        <v>67</v>
      </c>
      <c r="C25" s="58">
        <v>0</v>
      </c>
      <c r="D25" s="58">
        <v>0</v>
      </c>
    </row>
    <row r="26" spans="1:6" ht="11.25" customHeight="1">
      <c r="A26" s="65" t="s">
        <v>55</v>
      </c>
      <c r="B26" s="54" t="s">
        <v>68</v>
      </c>
      <c r="C26" s="58">
        <f>56037.5+38068.6+21411</f>
        <v>115517.1</v>
      </c>
      <c r="D26" s="58">
        <f>159089+32996.25+17780</f>
        <v>209865.25</v>
      </c>
      <c r="F26" s="62"/>
    </row>
    <row r="27" spans="1:4" ht="12.75" customHeight="1">
      <c r="A27" s="65" t="s">
        <v>69</v>
      </c>
      <c r="B27" s="54" t="s">
        <v>70</v>
      </c>
      <c r="C27" s="55">
        <f>SUM(C28:C30)</f>
        <v>17754</v>
      </c>
      <c r="D27" s="55">
        <f>SUM(D28:D30)</f>
        <v>19436</v>
      </c>
    </row>
    <row r="28" spans="1:4" ht="12.75" customHeight="1">
      <c r="A28" s="66" t="s">
        <v>71</v>
      </c>
      <c r="B28" s="54" t="s">
        <v>72</v>
      </c>
      <c r="C28" s="58">
        <v>17500</v>
      </c>
      <c r="D28" s="58">
        <f>19436</f>
        <v>19436</v>
      </c>
    </row>
    <row r="29" spans="1:4" ht="23.25" customHeight="1">
      <c r="A29" s="66" t="s">
        <v>73</v>
      </c>
      <c r="B29" s="54" t="s">
        <v>74</v>
      </c>
      <c r="C29" s="58">
        <v>0</v>
      </c>
      <c r="D29" s="58">
        <v>0</v>
      </c>
    </row>
    <row r="30" spans="1:4" ht="12.75" customHeight="1">
      <c r="A30" s="67" t="s">
        <v>75</v>
      </c>
      <c r="B30" s="57" t="s">
        <v>76</v>
      </c>
      <c r="C30" s="58">
        <v>254</v>
      </c>
      <c r="D30" s="58">
        <v>0</v>
      </c>
    </row>
    <row r="31" spans="1:6" ht="12.75" customHeight="1">
      <c r="A31" s="67"/>
      <c r="B31" s="57"/>
      <c r="C31" s="58"/>
      <c r="D31" s="58"/>
      <c r="F31" s="62"/>
    </row>
    <row r="32" spans="1:6" ht="12.75" customHeight="1">
      <c r="A32" s="64" t="s">
        <v>77</v>
      </c>
      <c r="B32" s="54" t="s">
        <v>78</v>
      </c>
      <c r="C32" s="55">
        <f>SUM(C33:C35)</f>
        <v>146533.82</v>
      </c>
      <c r="D32" s="55">
        <f>SUM(D33:D35)</f>
        <v>229996.08</v>
      </c>
      <c r="F32" s="62"/>
    </row>
    <row r="33" spans="1:4" ht="12.75" customHeight="1">
      <c r="A33" s="59" t="s">
        <v>53</v>
      </c>
      <c r="B33" s="57" t="s">
        <v>79</v>
      </c>
      <c r="C33" s="58">
        <v>0</v>
      </c>
      <c r="D33" s="58">
        <v>0</v>
      </c>
    </row>
    <row r="34" spans="1:4" ht="12.75" customHeight="1">
      <c r="A34" s="59" t="s">
        <v>55</v>
      </c>
      <c r="B34" s="57" t="s">
        <v>80</v>
      </c>
      <c r="C34" s="58">
        <v>0</v>
      </c>
      <c r="D34" s="58">
        <v>0</v>
      </c>
    </row>
    <row r="35" spans="1:4" ht="12.75" customHeight="1">
      <c r="A35" s="59" t="s">
        <v>69</v>
      </c>
      <c r="B35" s="57" t="s">
        <v>81</v>
      </c>
      <c r="C35" s="55">
        <f>SUM(C36:C39)</f>
        <v>146533.82</v>
      </c>
      <c r="D35" s="55">
        <f>SUM(D36:D39)</f>
        <v>229996.08</v>
      </c>
    </row>
    <row r="36" spans="1:4" ht="11.25" customHeight="1">
      <c r="A36" s="68" t="s">
        <v>71</v>
      </c>
      <c r="B36" s="54" t="s">
        <v>82</v>
      </c>
      <c r="C36" s="58">
        <f>42079.5+1+37.5+38068.6+34.5+21411+36+12099.05</f>
        <v>113767.15000000001</v>
      </c>
      <c r="D36" s="58">
        <f>229728.93-627.9</f>
        <v>229101.03</v>
      </c>
    </row>
    <row r="37" spans="1:4" ht="11.25" customHeight="1" hidden="1">
      <c r="A37" s="68"/>
      <c r="B37" s="57" t="s">
        <v>83</v>
      </c>
      <c r="C37" s="58"/>
      <c r="D37" s="58"/>
    </row>
    <row r="38" spans="1:4" ht="11.25" customHeight="1">
      <c r="A38" s="68" t="s">
        <v>73</v>
      </c>
      <c r="B38" s="54" t="s">
        <v>84</v>
      </c>
      <c r="C38" s="58">
        <v>0</v>
      </c>
      <c r="D38" s="58">
        <v>0</v>
      </c>
    </row>
    <row r="39" spans="1:4" ht="12.75" customHeight="1">
      <c r="A39" s="69" t="s">
        <v>75</v>
      </c>
      <c r="B39" s="57" t="s">
        <v>85</v>
      </c>
      <c r="C39" s="58">
        <f>4600+694.83+368.5+27103.34</f>
        <v>32766.67</v>
      </c>
      <c r="D39" s="58">
        <f>627.9+267.15</f>
        <v>895.05</v>
      </c>
    </row>
    <row r="40" spans="1:4" ht="12.75" customHeight="1">
      <c r="A40" s="69"/>
      <c r="B40" s="57"/>
      <c r="C40" s="58"/>
      <c r="D40" s="58"/>
    </row>
    <row r="41" spans="1:4" ht="12.75" customHeight="1">
      <c r="A41" s="64" t="s">
        <v>53</v>
      </c>
      <c r="B41" s="54" t="s">
        <v>86</v>
      </c>
      <c r="C41" s="55">
        <f>C22+C24-C32</f>
        <v>-13262.720000000001</v>
      </c>
      <c r="D41" s="55">
        <f>D22+D24-D32</f>
        <v>-694.8299999999872</v>
      </c>
    </row>
    <row r="42" spans="1:4" ht="12.75" customHeight="1">
      <c r="A42" s="64"/>
      <c r="B42" s="54"/>
      <c r="C42" s="63"/>
      <c r="D42" s="63"/>
    </row>
    <row r="43" spans="1:4" ht="12.75" customHeight="1">
      <c r="A43" s="64" t="s">
        <v>87</v>
      </c>
      <c r="B43" s="54" t="s">
        <v>88</v>
      </c>
      <c r="C43" s="55">
        <v>0</v>
      </c>
      <c r="D43" s="55">
        <f>SUM(D44:D48)</f>
        <v>0</v>
      </c>
    </row>
    <row r="44" spans="1:4" ht="11.25" customHeight="1">
      <c r="A44" s="59" t="s">
        <v>53</v>
      </c>
      <c r="B44" s="57" t="s">
        <v>89</v>
      </c>
      <c r="C44" s="58">
        <v>0</v>
      </c>
      <c r="D44" s="58">
        <v>0</v>
      </c>
    </row>
    <row r="45" spans="1:6" ht="12.75" customHeight="1">
      <c r="A45" s="59" t="s">
        <v>55</v>
      </c>
      <c r="B45" s="57" t="s">
        <v>90</v>
      </c>
      <c r="C45" s="70">
        <v>0</v>
      </c>
      <c r="D45" s="70">
        <v>0</v>
      </c>
      <c r="F45" s="62"/>
    </row>
    <row r="46" spans="1:4" ht="12.75" customHeight="1">
      <c r="A46" s="71" t="s">
        <v>69</v>
      </c>
      <c r="B46" s="57" t="s">
        <v>91</v>
      </c>
      <c r="C46" s="58">
        <v>0</v>
      </c>
      <c r="D46" s="58">
        <v>0</v>
      </c>
    </row>
    <row r="47" spans="1:4" ht="12.75" customHeight="1">
      <c r="A47" s="71" t="s">
        <v>92</v>
      </c>
      <c r="B47" s="57" t="s">
        <v>93</v>
      </c>
      <c r="C47" s="70">
        <v>0</v>
      </c>
      <c r="D47" s="70">
        <v>0</v>
      </c>
    </row>
    <row r="48" spans="1:4" ht="12.75" customHeight="1">
      <c r="A48" s="71" t="s">
        <v>94</v>
      </c>
      <c r="B48" s="57" t="s">
        <v>95</v>
      </c>
      <c r="C48" s="70">
        <v>0</v>
      </c>
      <c r="D48" s="70">
        <v>0</v>
      </c>
    </row>
    <row r="49" spans="1:4" ht="12.75" customHeight="1">
      <c r="A49" s="71"/>
      <c r="B49" s="57"/>
      <c r="C49" s="58"/>
      <c r="D49" s="70"/>
    </row>
    <row r="50" spans="1:16" s="1" customFormat="1" ht="11.25" customHeight="1">
      <c r="A50" s="53" t="s">
        <v>96</v>
      </c>
      <c r="B50" s="54" t="s">
        <v>97</v>
      </c>
      <c r="C50" s="55">
        <f>SUM(C51:C54)</f>
        <v>0</v>
      </c>
      <c r="D50" s="55">
        <v>0</v>
      </c>
      <c r="E50" s="47"/>
      <c r="G50" s="29"/>
      <c r="H50" s="29"/>
      <c r="I50" s="29"/>
      <c r="J50" s="29"/>
      <c r="K50" s="29"/>
      <c r="L50" s="72"/>
      <c r="M50" s="72"/>
      <c r="N50" s="72"/>
      <c r="O50" s="72"/>
      <c r="P50" s="72"/>
    </row>
    <row r="51" spans="1:4" ht="11.25" customHeight="1">
      <c r="A51" s="71" t="s">
        <v>53</v>
      </c>
      <c r="B51" s="57" t="s">
        <v>90</v>
      </c>
      <c r="C51" s="58">
        <v>0</v>
      </c>
      <c r="D51" s="58">
        <v>0</v>
      </c>
    </row>
    <row r="52" spans="1:4" ht="11.25" customHeight="1">
      <c r="A52" s="71" t="s">
        <v>55</v>
      </c>
      <c r="B52" s="57" t="s">
        <v>98</v>
      </c>
      <c r="C52" s="58">
        <v>0</v>
      </c>
      <c r="D52" s="58">
        <v>0</v>
      </c>
    </row>
    <row r="53" spans="1:4" ht="11.25" customHeight="1">
      <c r="A53" s="71" t="s">
        <v>69</v>
      </c>
      <c r="B53" s="57" t="s">
        <v>93</v>
      </c>
      <c r="C53" s="58">
        <v>0</v>
      </c>
      <c r="D53" s="58">
        <v>0</v>
      </c>
    </row>
    <row r="54" spans="1:4" ht="11.25" customHeight="1">
      <c r="A54" s="71" t="s">
        <v>92</v>
      </c>
      <c r="B54" s="57" t="s">
        <v>95</v>
      </c>
      <c r="C54" s="70">
        <v>0</v>
      </c>
      <c r="D54" s="58">
        <v>0</v>
      </c>
    </row>
    <row r="55" spans="1:4" ht="11.25" customHeight="1">
      <c r="A55" s="71"/>
      <c r="B55" s="57"/>
      <c r="C55" s="58"/>
      <c r="D55" s="70"/>
    </row>
    <row r="56" spans="1:4" ht="12.75" customHeight="1">
      <c r="A56" s="53" t="s">
        <v>99</v>
      </c>
      <c r="B56" s="54" t="s">
        <v>100</v>
      </c>
      <c r="C56" s="55">
        <f>C41+C43-C50</f>
        <v>-13262.720000000001</v>
      </c>
      <c r="D56" s="55">
        <f>D41+D43-D50</f>
        <v>-694.8299999999872</v>
      </c>
    </row>
    <row r="57" spans="1:4" ht="12.75" customHeight="1">
      <c r="A57" s="53" t="s">
        <v>101</v>
      </c>
      <c r="B57" s="54" t="s">
        <v>102</v>
      </c>
      <c r="C57" s="55">
        <f>C58-C59</f>
        <v>0</v>
      </c>
      <c r="D57" s="55">
        <f>D58-D59</f>
        <v>0</v>
      </c>
    </row>
    <row r="58" spans="1:4" ht="12.75" customHeight="1" hidden="1">
      <c r="A58" s="71" t="s">
        <v>103</v>
      </c>
      <c r="B58" s="57" t="s">
        <v>104</v>
      </c>
      <c r="C58" s="58">
        <v>0</v>
      </c>
      <c r="D58" s="58">
        <v>0</v>
      </c>
    </row>
    <row r="59" spans="1:4" ht="12.75" customHeight="1" hidden="1">
      <c r="A59" s="71" t="s">
        <v>49</v>
      </c>
      <c r="B59" s="57" t="s">
        <v>105</v>
      </c>
      <c r="C59" s="58">
        <v>0</v>
      </c>
      <c r="D59" s="58">
        <v>0</v>
      </c>
    </row>
    <row r="60" spans="1:4" ht="12.75" customHeight="1">
      <c r="A60" s="71"/>
      <c r="B60" s="57"/>
      <c r="C60" s="58"/>
      <c r="D60" s="70"/>
    </row>
    <row r="61" spans="1:4" ht="12.75" customHeight="1">
      <c r="A61" s="53" t="s">
        <v>106</v>
      </c>
      <c r="B61" s="54" t="s">
        <v>107</v>
      </c>
      <c r="C61" s="55">
        <f>C56+C57</f>
        <v>-13262.720000000001</v>
      </c>
      <c r="D61" s="55">
        <f>D56+D57</f>
        <v>-694.8299999999872</v>
      </c>
    </row>
    <row r="62" spans="1:4" ht="12.75" customHeight="1">
      <c r="A62" s="53" t="s">
        <v>108</v>
      </c>
      <c r="B62" s="54" t="s">
        <v>109</v>
      </c>
      <c r="C62" s="58">
        <v>0</v>
      </c>
      <c r="D62" s="73">
        <v>0</v>
      </c>
    </row>
    <row r="63" spans="1:6" ht="11.25" customHeight="1">
      <c r="A63" s="53" t="s">
        <v>110</v>
      </c>
      <c r="B63" s="54" t="s">
        <v>111</v>
      </c>
      <c r="C63" s="63">
        <v>0</v>
      </c>
      <c r="D63" s="73">
        <v>0</v>
      </c>
      <c r="F63" s="62"/>
    </row>
    <row r="64" spans="1:4" ht="12.75" customHeight="1">
      <c r="A64" s="74" t="s">
        <v>112</v>
      </c>
      <c r="B64" s="75" t="s">
        <v>113</v>
      </c>
      <c r="C64" s="55">
        <f>C61-C62-C63</f>
        <v>-13262.720000000001</v>
      </c>
      <c r="D64" s="55">
        <f>D61-D62-D63</f>
        <v>-694.8299999999872</v>
      </c>
    </row>
    <row r="65" spans="2:4" ht="12" customHeight="1">
      <c r="B65" s="76"/>
      <c r="C65" s="76"/>
      <c r="D65" s="76"/>
    </row>
    <row r="66" spans="2:4" ht="12" customHeight="1">
      <c r="B66" s="41" t="s">
        <v>118</v>
      </c>
      <c r="C66" s="41"/>
      <c r="D66" s="41"/>
    </row>
    <row r="67" spans="2:4" ht="6" customHeight="1">
      <c r="B67" s="43"/>
      <c r="C67"/>
      <c r="D67"/>
    </row>
    <row r="68" spans="2:4" ht="12" customHeight="1">
      <c r="B68"/>
      <c r="C68" s="41"/>
      <c r="D68" s="41"/>
    </row>
    <row r="69" spans="2:4" ht="12" customHeight="1">
      <c r="B69" s="44"/>
      <c r="C69" s="45" t="s">
        <v>39</v>
      </c>
      <c r="D69" s="41"/>
    </row>
    <row r="70" spans="2:4" ht="12" customHeight="1">
      <c r="B70" s="46"/>
      <c r="C70" s="41" t="s">
        <v>40</v>
      </c>
      <c r="D70" s="41"/>
    </row>
    <row r="72" ht="6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B5:D5"/>
    <mergeCell ref="B6:D6"/>
    <mergeCell ref="B7:D7"/>
    <mergeCell ref="A8:A9"/>
    <mergeCell ref="B8:B9"/>
    <mergeCell ref="C8:C9"/>
    <mergeCell ref="D8:D9"/>
  </mergeCells>
  <printOptions horizontalCentered="1"/>
  <pageMargins left="0.19652777777777777" right="0.15763888888888888" top="0.19652777777777777" bottom="0.2361111111111111" header="0.5118055555555555" footer="0.5118055555555555"/>
  <pageSetup horizontalDpi="300" verticalDpi="300" orientation="portrait" paperSize="9" scale="9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2015-03-12T11:48:52Z</cp:lastPrinted>
  <dcterms:created xsi:type="dcterms:W3CDTF">2015-07-02T10:30:47Z</dcterms:created>
  <dcterms:modified xsi:type="dcterms:W3CDTF">2015-07-02T10:30:47Z</dcterms:modified>
  <cp:category/>
  <cp:version/>
  <cp:contentType/>
  <cp:contentStatus/>
</cp:coreProperties>
</file>